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39" i="1" l="1"/>
  <c r="B38" i="1"/>
  <c r="C25" i="1"/>
  <c r="B25" i="1" s="1"/>
  <c r="D33" i="1"/>
  <c r="C33" i="1"/>
  <c r="C41" i="1" l="1"/>
  <c r="D41" i="1" s="1"/>
  <c r="C40" i="1"/>
  <c r="D40" i="1" s="1"/>
  <c r="D38" i="1"/>
  <c r="D7" i="1"/>
  <c r="C21" i="1"/>
  <c r="D21" i="1"/>
  <c r="D29" i="1"/>
  <c r="C39" i="1"/>
  <c r="D39" i="1"/>
  <c r="C38" i="1"/>
  <c r="B37" i="1"/>
  <c r="C29" i="1"/>
  <c r="C16" i="1"/>
  <c r="B16" i="1" s="1"/>
  <c r="C11" i="1"/>
  <c r="B11" i="1" s="1"/>
  <c r="B7" i="1"/>
  <c r="C37" i="1" l="1"/>
  <c r="D37" i="1"/>
</calcChain>
</file>

<file path=xl/sharedStrings.xml><?xml version="1.0" encoding="utf-8"?>
<sst xmlns="http://schemas.openxmlformats.org/spreadsheetml/2006/main" count="70" uniqueCount="45">
  <si>
    <t>Month</t>
  </si>
  <si>
    <t>Year</t>
  </si>
  <si>
    <t>5 Year</t>
  </si>
  <si>
    <t>Computer Hardware</t>
  </si>
  <si>
    <t>Your Cost</t>
  </si>
  <si>
    <t>Average Cost</t>
  </si>
  <si>
    <t>Please enter your information below in the highlighted boxes to see how much you are spending in IT costs. This will help you to better compare how POMeSYS can reduce your costs and your worry about data backups.</t>
  </si>
  <si>
    <t xml:space="preserve">5 Year/1-time </t>
  </si>
  <si>
    <t>Total Cost</t>
  </si>
  <si>
    <t>Your Total Cost</t>
  </si>
  <si>
    <t>5 Year/1-Time</t>
  </si>
  <si>
    <t>Average Total Cost (5 User w/cloud)</t>
  </si>
  <si>
    <t>Average Total Cost (1 User w/cloud)</t>
  </si>
  <si>
    <t>Your POMeSYS Monthly</t>
  </si>
  <si>
    <t>POMeSYS for 5 Users</t>
  </si>
  <si>
    <t>This is the cost of a workstation, like a desktop computer, that connects to the inhouse server. Because it is a networked computer, they generally need to be of higher quality than standard machines.</t>
  </si>
  <si>
    <t>This is the cost of server hardware, necessary server software (like Windows Server), and the cost of installation. Servers typically last 5 years, with required software updates.</t>
  </si>
  <si>
    <t>This reflects the total cost of using Zbake software. POMeSYS requires no server or data backup. IT calls would be on workstations only. Workstations can also be of lower quality and work perfectly.</t>
  </si>
  <si>
    <t>More information is available here:  http://www.twinpeaks.net/saas-vs-house-server/</t>
  </si>
  <si>
    <r>
      <t>Software Liscence fee</t>
    </r>
    <r>
      <rPr>
        <b/>
        <vertAlign val="superscript"/>
        <sz val="11"/>
        <color theme="1"/>
        <rFont val="Calibri"/>
        <family val="2"/>
        <scheme val="minor"/>
      </rPr>
      <t>1</t>
    </r>
  </si>
  <si>
    <t>2. Numbers assume base OptiPlex 5260 All-in-One solution from Dell: https://www.dell.com/en-us/work/shop/desktop-and-all-in-one-pcs/new-optiplex-5260-all-in-one/spd/optiplex-5260-aio</t>
  </si>
  <si>
    <r>
      <t>Server Hardware (incl. install)</t>
    </r>
    <r>
      <rPr>
        <b/>
        <vertAlign val="superscript"/>
        <sz val="11"/>
        <color theme="1"/>
        <rFont val="Calibri"/>
        <family val="2"/>
        <scheme val="minor"/>
      </rPr>
      <t>3,4</t>
    </r>
  </si>
  <si>
    <r>
      <t>Cloud Backup (50 GB)</t>
    </r>
    <r>
      <rPr>
        <b/>
        <vertAlign val="superscript"/>
        <sz val="11"/>
        <color theme="1"/>
        <rFont val="Calibri"/>
        <family val="2"/>
        <scheme val="minor"/>
      </rPr>
      <t>7</t>
    </r>
  </si>
  <si>
    <r>
      <t>Manual Backup (External Drive)</t>
    </r>
    <r>
      <rPr>
        <b/>
        <vertAlign val="superscript"/>
        <sz val="11"/>
        <color theme="1"/>
        <rFont val="Calibri"/>
        <family val="2"/>
        <scheme val="minor"/>
      </rPr>
      <t>6</t>
    </r>
  </si>
  <si>
    <r>
      <t>IT Technician</t>
    </r>
    <r>
      <rPr>
        <b/>
        <vertAlign val="superscript"/>
        <sz val="11"/>
        <color theme="1"/>
        <rFont val="Calibri"/>
        <family val="2"/>
        <scheme val="minor"/>
      </rPr>
      <t>5</t>
    </r>
  </si>
  <si>
    <t>3. Assuming 2nd tier server PowerEdge T330 Tower Server from Dell: https://www.dell.com/en-us/work/shop/productdetailstxn/poweredge-t330</t>
  </si>
  <si>
    <t>4. Assuming simple server set up https://techgen.com/services/it-support-prices-installation-cost-techgen-prices/</t>
  </si>
  <si>
    <t>Extra Peripherals and Installation</t>
  </si>
  <si>
    <t>Server (Power Egde T330)</t>
  </si>
  <si>
    <r>
      <t xml:space="preserve"> (1) OptiPlex 5260 All-in-One</t>
    </r>
    <r>
      <rPr>
        <vertAlign val="superscript"/>
        <sz val="11"/>
        <color theme="1"/>
        <rFont val="Calibri"/>
        <family val="2"/>
        <scheme val="minor"/>
      </rPr>
      <t>2</t>
    </r>
  </si>
  <si>
    <t>This is the average cost of an IT Technician that is on-call to help you manage IT issues. Typically, IT professionals cost $120/hr (with all associated fees) at 2 hours a month.</t>
  </si>
  <si>
    <t>2 Hours/month</t>
  </si>
  <si>
    <t xml:space="preserve">Cloud backups tend to cost a little more than rudimentary external harddrives. Some charge per user for set storage and some per GB of data used. </t>
  </si>
  <si>
    <t>5. If you have a fully managed IT, including all backups, this can amount to $793/month https://www.imagineiti.com/it-support/costs/</t>
  </si>
  <si>
    <r>
      <t>100% Managed IT Services</t>
    </r>
    <r>
      <rPr>
        <b/>
        <vertAlign val="superscript"/>
        <sz val="11"/>
        <color theme="1"/>
        <rFont val="Calibri"/>
        <family val="2"/>
        <scheme val="minor"/>
      </rPr>
      <t>5</t>
    </r>
  </si>
  <si>
    <r>
      <rPr>
        <b/>
        <sz val="11"/>
        <color theme="1"/>
        <rFont val="Calibri"/>
        <family val="2"/>
        <scheme val="minor"/>
      </rPr>
      <t xml:space="preserve">This is for your information and is not reflected in the calucations. </t>
    </r>
    <r>
      <rPr>
        <sz val="11"/>
        <color theme="1"/>
        <rFont val="Calibri"/>
        <family val="2"/>
        <scheme val="minor"/>
      </rPr>
      <t>Managed IT Services typically include backups, support for machine failure or crashing, data storage, and any other related IT costs.</t>
    </r>
  </si>
  <si>
    <t>7. Dropbox charges $20 per user for 2TB of data. Assuming 2 users. Other self-manage cloud solutions cost $20+/month (Microsoft Azure)</t>
  </si>
  <si>
    <t>6. Samsung T5 Portable SSD - 500GB $127 at time of publication. https://www.amazon.com/Samsung-T5-Portable-SSD-MU-PA500B/dp/B073GZBT36?psc=1&amp;SubscriptionId=AKIAINYWQL7SPW7D7JCA&amp;tag=aboutcom02lifewire-20&amp;linkCode=sp1&amp;camp=2025&amp;creative=165953&amp;creativeASIN=B073GZBT36&amp;ascsubtag=4050413%7Cgoogle.com%7C%7C%7C36%2C70%2C9%2C47%2C51%2C21%2C32%7C1%7C</t>
  </si>
  <si>
    <t>Samsung T5 Portable SSD - 500GB</t>
  </si>
  <si>
    <t>This is the average cost of external hard drives for data backup. Mutliple backups require more than the initial data. This assumes 2 back up external drives in case of drive failure.</t>
  </si>
  <si>
    <t>Average Cost for 5 users</t>
  </si>
  <si>
    <t>This is the cost of using bakery software for 5 users. Please enter the total cost of software liscencing. Example includes Sales Order, Accounts Receivable, and Inventory Costing and Control.</t>
  </si>
  <si>
    <t>1. Based on TwinPeaks server-based software Zbake pricing.</t>
  </si>
  <si>
    <r>
      <t>(5) OptiPlex 5260 All-in-One</t>
    </r>
    <r>
      <rPr>
        <vertAlign val="superscript"/>
        <sz val="11"/>
        <color theme="1"/>
        <rFont val="Calibri"/>
        <family val="2"/>
        <scheme val="minor"/>
      </rPr>
      <t>2</t>
    </r>
  </si>
  <si>
    <t>DropBox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</si>
</sst>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sz val="10"/>
      <color theme="1"/>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right"/>
    </xf>
    <xf numFmtId="0" fontId="0" fillId="0" borderId="1" xfId="0" applyBorder="1"/>
    <xf numFmtId="0" fontId="1" fillId="0" borderId="1" xfId="0" applyFont="1" applyBorder="1"/>
    <xf numFmtId="0" fontId="0" fillId="0" borderId="1" xfId="0" applyBorder="1" applyAlignment="1">
      <alignment horizontal="right"/>
    </xf>
    <xf numFmtId="0" fontId="0" fillId="2" borderId="1" xfId="0" applyFill="1" applyBorder="1"/>
    <xf numFmtId="0" fontId="1" fillId="0" borderId="1" xfId="0" applyFont="1" applyBorder="1" applyAlignment="1">
      <alignment horizontal="left"/>
    </xf>
    <xf numFmtId="0" fontId="0" fillId="0" borderId="2" xfId="0" applyBorder="1"/>
    <xf numFmtId="0" fontId="0" fillId="2" borderId="2" xfId="0" applyFill="1" applyBorder="1"/>
    <xf numFmtId="0" fontId="1" fillId="0" borderId="3" xfId="0" applyFont="1" applyBorder="1"/>
    <xf numFmtId="0" fontId="0" fillId="0" borderId="3" xfId="0" applyBorder="1"/>
    <xf numFmtId="0" fontId="0" fillId="0" borderId="4" xfId="0" applyBorder="1"/>
    <xf numFmtId="0" fontId="0" fillId="3" borderId="1" xfId="0" applyFill="1" applyBorder="1" applyAlignment="1">
      <alignment horizontal="right"/>
    </xf>
    <xf numFmtId="0" fontId="1" fillId="3" borderId="1" xfId="0" applyFont="1" applyFill="1" applyBorder="1"/>
    <xf numFmtId="0" fontId="0" fillId="4" borderId="1" xfId="0" applyFill="1" applyBorder="1" applyAlignment="1">
      <alignment horizontal="right"/>
    </xf>
    <xf numFmtId="0" fontId="0" fillId="4" borderId="1" xfId="0" applyFill="1" applyBorder="1"/>
    <xf numFmtId="0" fontId="1" fillId="3" borderId="1" xfId="0" applyFont="1" applyFill="1" applyBorder="1" applyAlignment="1">
      <alignment horizontal="right"/>
    </xf>
    <xf numFmtId="0" fontId="0" fillId="3" borderId="1" xfId="0" applyFont="1" applyFill="1" applyBorder="1"/>
    <xf numFmtId="0" fontId="0" fillId="0" borderId="0" xfId="0" applyBorder="1" applyAlignment="1">
      <alignment horizontal="left" vertical="top" wrapText="1"/>
    </xf>
    <xf numFmtId="2" fontId="0" fillId="0" borderId="1" xfId="0" applyNumberFormat="1" applyFill="1" applyBorder="1"/>
    <xf numFmtId="2" fontId="0" fillId="0" borderId="1" xfId="0" applyNumberFormat="1" applyBorder="1"/>
    <xf numFmtId="2" fontId="0" fillId="4" borderId="1" xfId="0" applyNumberFormat="1" applyFill="1" applyBorder="1"/>
    <xf numFmtId="2" fontId="1" fillId="2" borderId="1" xfId="0" applyNumberFormat="1" applyFont="1" applyFill="1" applyBorder="1"/>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10" xfId="0" applyFill="1" applyBorder="1" applyAlignment="1">
      <alignment horizontal="left" vertical="top" wrapText="1"/>
    </xf>
    <xf numFmtId="0" fontId="0" fillId="3" borderId="4" xfId="0" applyFill="1" applyBorder="1" applyAlignment="1">
      <alignment horizontal="left" vertical="top" wrapText="1"/>
    </xf>
    <xf numFmtId="0" fontId="0" fillId="3" borderId="11" xfId="0" applyFill="1" applyBorder="1" applyAlignment="1">
      <alignment horizontal="left" vertical="top" wrapText="1"/>
    </xf>
    <xf numFmtId="0" fontId="1"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right"/>
    </xf>
    <xf numFmtId="0" fontId="0" fillId="0" borderId="0" xfId="0" applyBorder="1"/>
    <xf numFmtId="0" fontId="0" fillId="0" borderId="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topLeftCell="A34" workbookViewId="0">
      <selection activeCell="A45" sqref="A45:A51"/>
    </sheetView>
  </sheetViews>
  <sheetFormatPr defaultRowHeight="15" x14ac:dyDescent="0.25"/>
  <cols>
    <col min="1" max="1" width="31.5703125" customWidth="1"/>
    <col min="4" max="4" width="13" customWidth="1"/>
  </cols>
  <sheetData>
    <row r="1" spans="1:12" ht="15" customHeight="1" x14ac:dyDescent="0.25">
      <c r="A1" s="38" t="s">
        <v>6</v>
      </c>
      <c r="B1" s="38"/>
      <c r="C1" s="38"/>
      <c r="D1" s="38"/>
    </row>
    <row r="2" spans="1:12" x14ac:dyDescent="0.25">
      <c r="A2" s="38"/>
      <c r="B2" s="38"/>
      <c r="C2" s="38"/>
      <c r="D2" s="38"/>
    </row>
    <row r="3" spans="1:12" x14ac:dyDescent="0.25">
      <c r="A3" s="38"/>
      <c r="B3" s="38"/>
      <c r="C3" s="38"/>
      <c r="D3" s="38"/>
      <c r="F3" s="32" t="s">
        <v>18</v>
      </c>
      <c r="G3" s="33"/>
      <c r="H3" s="33"/>
      <c r="I3" s="33"/>
      <c r="J3" s="34"/>
    </row>
    <row r="4" spans="1:12" x14ac:dyDescent="0.25">
      <c r="A4" s="38"/>
      <c r="B4" s="38"/>
      <c r="C4" s="38"/>
      <c r="D4" s="38"/>
      <c r="F4" s="35"/>
      <c r="G4" s="36"/>
      <c r="H4" s="36"/>
      <c r="I4" s="36"/>
      <c r="J4" s="37"/>
    </row>
    <row r="5" spans="1:12" x14ac:dyDescent="0.25">
      <c r="A5" s="11"/>
      <c r="B5" s="11"/>
      <c r="C5" s="11"/>
      <c r="D5" s="11"/>
    </row>
    <row r="6" spans="1:12" ht="15" customHeight="1" x14ac:dyDescent="0.25">
      <c r="A6" s="9" t="s">
        <v>19</v>
      </c>
      <c r="B6" s="10" t="s">
        <v>0</v>
      </c>
      <c r="C6" s="10" t="s">
        <v>1</v>
      </c>
      <c r="D6" s="10" t="s">
        <v>10</v>
      </c>
      <c r="F6" s="23" t="s">
        <v>41</v>
      </c>
      <c r="G6" s="24"/>
      <c r="H6" s="24"/>
      <c r="I6" s="24"/>
      <c r="J6" s="24"/>
      <c r="K6" s="24"/>
      <c r="L6" s="25"/>
    </row>
    <row r="7" spans="1:12" x14ac:dyDescent="0.25">
      <c r="A7" s="4" t="s">
        <v>4</v>
      </c>
      <c r="B7" s="2">
        <f>C7/12</f>
        <v>0</v>
      </c>
      <c r="C7" s="5"/>
      <c r="D7" s="2">
        <f>C7*5</f>
        <v>0</v>
      </c>
      <c r="F7" s="26"/>
      <c r="G7" s="27"/>
      <c r="H7" s="27"/>
      <c r="I7" s="27"/>
      <c r="J7" s="27"/>
      <c r="K7" s="27"/>
      <c r="L7" s="28"/>
    </row>
    <row r="8" spans="1:12" x14ac:dyDescent="0.25">
      <c r="A8" s="4" t="s">
        <v>40</v>
      </c>
      <c r="B8" s="2">
        <v>300</v>
      </c>
      <c r="C8" s="2">
        <v>3600</v>
      </c>
      <c r="D8" s="2">
        <v>18000</v>
      </c>
      <c r="F8" s="29"/>
      <c r="G8" s="30"/>
      <c r="H8" s="30"/>
      <c r="I8" s="30"/>
      <c r="J8" s="30"/>
      <c r="K8" s="30"/>
      <c r="L8" s="31"/>
    </row>
    <row r="10" spans="1:12" ht="15" customHeight="1" x14ac:dyDescent="0.25">
      <c r="A10" s="3" t="s">
        <v>3</v>
      </c>
      <c r="B10" s="2" t="s">
        <v>0</v>
      </c>
      <c r="C10" s="2" t="s">
        <v>1</v>
      </c>
      <c r="D10" s="2" t="s">
        <v>7</v>
      </c>
      <c r="F10" s="23" t="s">
        <v>15</v>
      </c>
      <c r="G10" s="24"/>
      <c r="H10" s="24"/>
      <c r="I10" s="24"/>
      <c r="J10" s="24"/>
      <c r="K10" s="24"/>
      <c r="L10" s="25"/>
    </row>
    <row r="11" spans="1:12" x14ac:dyDescent="0.25">
      <c r="A11" s="4" t="s">
        <v>4</v>
      </c>
      <c r="B11" s="20">
        <f>C11/12</f>
        <v>0</v>
      </c>
      <c r="C11" s="20">
        <f>D11/5</f>
        <v>0</v>
      </c>
      <c r="D11" s="5"/>
      <c r="F11" s="26"/>
      <c r="G11" s="27"/>
      <c r="H11" s="27"/>
      <c r="I11" s="27"/>
      <c r="J11" s="27"/>
      <c r="K11" s="27"/>
      <c r="L11" s="28"/>
    </row>
    <row r="12" spans="1:12" ht="17.25" x14ac:dyDescent="0.25">
      <c r="A12" s="4" t="s">
        <v>29</v>
      </c>
      <c r="B12" s="2">
        <v>29</v>
      </c>
      <c r="C12" s="2">
        <v>348</v>
      </c>
      <c r="D12" s="2">
        <v>1740</v>
      </c>
      <c r="F12" s="29"/>
      <c r="G12" s="30"/>
      <c r="H12" s="30"/>
      <c r="I12" s="30"/>
      <c r="J12" s="30"/>
      <c r="K12" s="30"/>
      <c r="L12" s="31"/>
    </row>
    <row r="13" spans="1:12" ht="17.25" x14ac:dyDescent="0.25">
      <c r="A13" s="4" t="s">
        <v>43</v>
      </c>
      <c r="B13" s="2">
        <v>145</v>
      </c>
      <c r="C13" s="2">
        <v>1740</v>
      </c>
      <c r="D13" s="2">
        <v>8700</v>
      </c>
    </row>
    <row r="15" spans="1:12" ht="17.25" x14ac:dyDescent="0.25">
      <c r="A15" s="3" t="s">
        <v>21</v>
      </c>
      <c r="B15" s="2" t="s">
        <v>0</v>
      </c>
      <c r="C15" s="2" t="s">
        <v>1</v>
      </c>
      <c r="D15" s="2" t="s">
        <v>7</v>
      </c>
      <c r="F15" s="23" t="s">
        <v>16</v>
      </c>
      <c r="G15" s="24"/>
      <c r="H15" s="24"/>
      <c r="I15" s="24"/>
      <c r="J15" s="24"/>
      <c r="K15" s="24"/>
      <c r="L15" s="25"/>
    </row>
    <row r="16" spans="1:12" x14ac:dyDescent="0.25">
      <c r="A16" s="4" t="s">
        <v>4</v>
      </c>
      <c r="B16" s="20">
        <f>C16/12</f>
        <v>0</v>
      </c>
      <c r="C16" s="20">
        <f>D16/5</f>
        <v>0</v>
      </c>
      <c r="D16" s="5"/>
      <c r="F16" s="26"/>
      <c r="G16" s="27"/>
      <c r="H16" s="27"/>
      <c r="I16" s="27"/>
      <c r="J16" s="27"/>
      <c r="K16" s="27"/>
      <c r="L16" s="28"/>
    </row>
    <row r="17" spans="1:12" x14ac:dyDescent="0.25">
      <c r="A17" s="4" t="s">
        <v>28</v>
      </c>
      <c r="B17" s="2">
        <v>29</v>
      </c>
      <c r="C17" s="2">
        <v>348</v>
      </c>
      <c r="D17" s="2">
        <v>1740</v>
      </c>
      <c r="F17" s="26"/>
      <c r="G17" s="27"/>
      <c r="H17" s="27"/>
      <c r="I17" s="27"/>
      <c r="J17" s="27"/>
      <c r="K17" s="27"/>
      <c r="L17" s="28"/>
    </row>
    <row r="18" spans="1:12" ht="17.25" x14ac:dyDescent="0.25">
      <c r="A18" s="4" t="s">
        <v>27</v>
      </c>
      <c r="B18" s="2">
        <v>96</v>
      </c>
      <c r="C18" s="2">
        <v>1152</v>
      </c>
      <c r="D18" s="2">
        <v>5761</v>
      </c>
      <c r="F18" s="29"/>
      <c r="G18" s="30"/>
      <c r="H18" s="30"/>
      <c r="I18" s="30"/>
      <c r="J18" s="30"/>
      <c r="K18" s="30"/>
      <c r="L18" s="31"/>
    </row>
    <row r="20" spans="1:12" ht="17.25" x14ac:dyDescent="0.25">
      <c r="A20" s="3" t="s">
        <v>24</v>
      </c>
      <c r="B20" s="7" t="s">
        <v>0</v>
      </c>
      <c r="C20" s="2" t="s">
        <v>1</v>
      </c>
      <c r="D20" s="2" t="s">
        <v>2</v>
      </c>
      <c r="F20" s="23" t="s">
        <v>30</v>
      </c>
      <c r="G20" s="24"/>
      <c r="H20" s="24"/>
      <c r="I20" s="24"/>
      <c r="J20" s="24"/>
      <c r="K20" s="24"/>
      <c r="L20" s="25"/>
    </row>
    <row r="21" spans="1:12" x14ac:dyDescent="0.25">
      <c r="A21" s="4" t="s">
        <v>4</v>
      </c>
      <c r="B21" s="8"/>
      <c r="C21" s="20">
        <f>B21*12</f>
        <v>0</v>
      </c>
      <c r="D21" s="20">
        <f>C21*5</f>
        <v>0</v>
      </c>
      <c r="F21" s="26"/>
      <c r="G21" s="27"/>
      <c r="H21" s="27"/>
      <c r="I21" s="27"/>
      <c r="J21" s="27"/>
      <c r="K21" s="27"/>
      <c r="L21" s="28"/>
    </row>
    <row r="22" spans="1:12" x14ac:dyDescent="0.25">
      <c r="A22" s="4" t="s">
        <v>31</v>
      </c>
      <c r="B22" s="7">
        <v>240</v>
      </c>
      <c r="C22" s="2">
        <v>2880</v>
      </c>
      <c r="D22" s="2">
        <v>14400</v>
      </c>
      <c r="F22" s="29"/>
      <c r="G22" s="30"/>
      <c r="H22" s="30"/>
      <c r="I22" s="30"/>
      <c r="J22" s="30"/>
      <c r="K22" s="30"/>
      <c r="L22" s="31"/>
    </row>
    <row r="23" spans="1:12" ht="15" customHeight="1" x14ac:dyDescent="0.25">
      <c r="A23" s="1"/>
    </row>
    <row r="24" spans="1:12" ht="17.25" x14ac:dyDescent="0.25">
      <c r="A24" s="6" t="s">
        <v>23</v>
      </c>
      <c r="B24" s="2" t="s">
        <v>0</v>
      </c>
      <c r="C24" s="2" t="s">
        <v>1</v>
      </c>
      <c r="D24" s="2" t="s">
        <v>10</v>
      </c>
      <c r="F24" s="23" t="s">
        <v>39</v>
      </c>
      <c r="G24" s="24"/>
      <c r="H24" s="24"/>
      <c r="I24" s="24"/>
      <c r="J24" s="24"/>
      <c r="K24" s="24"/>
      <c r="L24" s="25"/>
    </row>
    <row r="25" spans="1:12" x14ac:dyDescent="0.25">
      <c r="A25" s="4" t="s">
        <v>4</v>
      </c>
      <c r="B25" s="19">
        <f>C25/12</f>
        <v>0</v>
      </c>
      <c r="C25" s="20">
        <f>D25/3</f>
        <v>0</v>
      </c>
      <c r="D25" s="5"/>
      <c r="F25" s="26"/>
      <c r="G25" s="27"/>
      <c r="H25" s="27"/>
      <c r="I25" s="27"/>
      <c r="J25" s="27"/>
      <c r="K25" s="27"/>
      <c r="L25" s="28"/>
    </row>
    <row r="26" spans="1:12" x14ac:dyDescent="0.25">
      <c r="A26" s="4" t="s">
        <v>38</v>
      </c>
      <c r="B26" s="2">
        <v>4</v>
      </c>
      <c r="C26" s="2">
        <v>51</v>
      </c>
      <c r="D26" s="2">
        <v>256</v>
      </c>
      <c r="F26" s="29"/>
      <c r="G26" s="30"/>
      <c r="H26" s="30"/>
      <c r="I26" s="30"/>
      <c r="J26" s="30"/>
      <c r="K26" s="30"/>
      <c r="L26" s="31"/>
    </row>
    <row r="28" spans="1:12" ht="17.25" x14ac:dyDescent="0.25">
      <c r="A28" s="6" t="s">
        <v>22</v>
      </c>
      <c r="B28" s="2" t="s">
        <v>0</v>
      </c>
      <c r="C28" s="2" t="s">
        <v>1</v>
      </c>
      <c r="D28" s="2" t="s">
        <v>2</v>
      </c>
      <c r="F28" s="23" t="s">
        <v>32</v>
      </c>
      <c r="G28" s="24"/>
      <c r="H28" s="24"/>
      <c r="I28" s="24"/>
      <c r="J28" s="24"/>
      <c r="K28" s="24"/>
      <c r="L28" s="25"/>
    </row>
    <row r="29" spans="1:12" x14ac:dyDescent="0.25">
      <c r="A29" s="4" t="s">
        <v>4</v>
      </c>
      <c r="B29" s="5"/>
      <c r="C29" s="20">
        <f>B29*12</f>
        <v>0</v>
      </c>
      <c r="D29" s="20">
        <f>C29*5</f>
        <v>0</v>
      </c>
      <c r="F29" s="26"/>
      <c r="G29" s="27"/>
      <c r="H29" s="27"/>
      <c r="I29" s="27"/>
      <c r="J29" s="27"/>
      <c r="K29" s="27"/>
      <c r="L29" s="28"/>
    </row>
    <row r="30" spans="1:12" x14ac:dyDescent="0.25">
      <c r="A30" s="4" t="s">
        <v>44</v>
      </c>
      <c r="B30" s="2">
        <v>40</v>
      </c>
      <c r="C30" s="2">
        <v>480</v>
      </c>
      <c r="D30" s="2">
        <v>2400</v>
      </c>
      <c r="F30" s="29"/>
      <c r="G30" s="30"/>
      <c r="H30" s="30"/>
      <c r="I30" s="30"/>
      <c r="J30" s="30"/>
      <c r="K30" s="30"/>
      <c r="L30" s="31"/>
    </row>
    <row r="31" spans="1:12" x14ac:dyDescent="0.25">
      <c r="A31" s="40"/>
      <c r="B31" s="41"/>
      <c r="C31" s="41"/>
      <c r="D31" s="41"/>
      <c r="F31" s="18"/>
      <c r="G31" s="18"/>
      <c r="H31" s="18"/>
      <c r="I31" s="18"/>
      <c r="J31" s="18"/>
      <c r="K31" s="18"/>
      <c r="L31" s="18"/>
    </row>
    <row r="32" spans="1:12" ht="17.25" x14ac:dyDescent="0.25">
      <c r="A32" s="6" t="s">
        <v>34</v>
      </c>
      <c r="B32" s="2" t="s">
        <v>0</v>
      </c>
      <c r="C32" s="2" t="s">
        <v>1</v>
      </c>
      <c r="D32" s="2" t="s">
        <v>2</v>
      </c>
      <c r="F32" s="23" t="s">
        <v>35</v>
      </c>
      <c r="G32" s="24"/>
      <c r="H32" s="24"/>
      <c r="I32" s="24"/>
      <c r="J32" s="24"/>
      <c r="K32" s="24"/>
      <c r="L32" s="25"/>
    </row>
    <row r="33" spans="1:12" x14ac:dyDescent="0.25">
      <c r="A33" s="42" t="s">
        <v>4</v>
      </c>
      <c r="B33" s="5"/>
      <c r="C33" s="2">
        <f>B33*12</f>
        <v>0</v>
      </c>
      <c r="D33" s="2">
        <f>C33*5</f>
        <v>0</v>
      </c>
      <c r="F33" s="26"/>
      <c r="G33" s="27"/>
      <c r="H33" s="27"/>
      <c r="I33" s="27"/>
      <c r="J33" s="27"/>
      <c r="K33" s="27"/>
      <c r="L33" s="28"/>
    </row>
    <row r="34" spans="1:12" x14ac:dyDescent="0.25">
      <c r="A34" s="4" t="s">
        <v>5</v>
      </c>
      <c r="B34" s="2">
        <v>793</v>
      </c>
      <c r="C34" s="2">
        <v>9516</v>
      </c>
      <c r="D34" s="2">
        <v>47580</v>
      </c>
      <c r="F34" s="29"/>
      <c r="G34" s="30"/>
      <c r="H34" s="30"/>
      <c r="I34" s="30"/>
      <c r="J34" s="30"/>
      <c r="K34" s="30"/>
      <c r="L34" s="31"/>
    </row>
    <row r="36" spans="1:12" x14ac:dyDescent="0.25">
      <c r="A36" s="3" t="s">
        <v>8</v>
      </c>
      <c r="B36" s="2" t="s">
        <v>0</v>
      </c>
      <c r="C36" s="2" t="s">
        <v>1</v>
      </c>
      <c r="D36" s="2" t="s">
        <v>7</v>
      </c>
      <c r="F36" s="23" t="s">
        <v>17</v>
      </c>
      <c r="G36" s="24"/>
      <c r="H36" s="24"/>
      <c r="I36" s="24"/>
      <c r="J36" s="24"/>
      <c r="K36" s="24"/>
      <c r="L36" s="25"/>
    </row>
    <row r="37" spans="1:12" x14ac:dyDescent="0.25">
      <c r="A37" s="14" t="s">
        <v>9</v>
      </c>
      <c r="B37" s="21">
        <f>B29+B25+B21+B16+B11+B7</f>
        <v>0</v>
      </c>
      <c r="C37" s="15">
        <f>C29+C25+C21+C16+C11+C7</f>
        <v>0</v>
      </c>
      <c r="D37" s="15">
        <f>D29+D25+D21+D16+D11+D7</f>
        <v>0</v>
      </c>
      <c r="F37" s="26"/>
      <c r="G37" s="27"/>
      <c r="H37" s="27"/>
      <c r="I37" s="27"/>
      <c r="J37" s="27"/>
      <c r="K37" s="27"/>
      <c r="L37" s="28"/>
    </row>
    <row r="38" spans="1:12" x14ac:dyDescent="0.25">
      <c r="A38" s="4" t="s">
        <v>12</v>
      </c>
      <c r="B38" s="2">
        <f>B30+B22+B18+B12+B8</f>
        <v>705</v>
      </c>
      <c r="C38" s="2">
        <f>C30+C22+C18+C12+C8</f>
        <v>8460</v>
      </c>
      <c r="D38" s="2">
        <f>D30+D22+D18+D12+D8</f>
        <v>42301</v>
      </c>
      <c r="F38" s="29"/>
      <c r="G38" s="30"/>
      <c r="H38" s="30"/>
      <c r="I38" s="30"/>
      <c r="J38" s="30"/>
      <c r="K38" s="30"/>
      <c r="L38" s="31"/>
    </row>
    <row r="39" spans="1:12" x14ac:dyDescent="0.25">
      <c r="A39" s="4" t="s">
        <v>11</v>
      </c>
      <c r="B39" s="2">
        <f>B30+B22+B18+B13+B8</f>
        <v>821</v>
      </c>
      <c r="C39" s="2">
        <f>C30+C22+C18+C13+C8</f>
        <v>9852</v>
      </c>
      <c r="D39" s="2">
        <f>D30+D22+D18+D13+D8</f>
        <v>49261</v>
      </c>
    </row>
    <row r="40" spans="1:12" x14ac:dyDescent="0.25">
      <c r="A40" s="16" t="s">
        <v>13</v>
      </c>
      <c r="B40" s="22"/>
      <c r="C40" s="13">
        <f>B40*12</f>
        <v>0</v>
      </c>
      <c r="D40" s="13">
        <f>C40*5</f>
        <v>0</v>
      </c>
    </row>
    <row r="41" spans="1:12" x14ac:dyDescent="0.25">
      <c r="A41" s="12" t="s">
        <v>14</v>
      </c>
      <c r="B41" s="17">
        <v>390</v>
      </c>
      <c r="C41" s="17">
        <f>B41*12</f>
        <v>4680</v>
      </c>
      <c r="D41" s="17">
        <f>C41*5</f>
        <v>23400</v>
      </c>
    </row>
    <row r="45" spans="1:12" x14ac:dyDescent="0.25">
      <c r="A45" s="39" t="s">
        <v>42</v>
      </c>
    </row>
    <row r="46" spans="1:12" x14ac:dyDescent="0.25">
      <c r="A46" s="39" t="s">
        <v>20</v>
      </c>
    </row>
    <row r="47" spans="1:12" x14ac:dyDescent="0.25">
      <c r="A47" s="39" t="s">
        <v>25</v>
      </c>
    </row>
    <row r="48" spans="1:12" x14ac:dyDescent="0.25">
      <c r="A48" s="39" t="s">
        <v>26</v>
      </c>
    </row>
    <row r="49" spans="1:1" x14ac:dyDescent="0.25">
      <c r="A49" s="39" t="s">
        <v>33</v>
      </c>
    </row>
    <row r="50" spans="1:1" x14ac:dyDescent="0.25">
      <c r="A50" s="39" t="s">
        <v>37</v>
      </c>
    </row>
    <row r="51" spans="1:1" x14ac:dyDescent="0.25">
      <c r="A51" s="39" t="s">
        <v>36</v>
      </c>
    </row>
  </sheetData>
  <mergeCells count="10">
    <mergeCell ref="A1:D4"/>
    <mergeCell ref="F6:L8"/>
    <mergeCell ref="F10:L12"/>
    <mergeCell ref="F32:L34"/>
    <mergeCell ref="F36:L38"/>
    <mergeCell ref="F3:J4"/>
    <mergeCell ref="F15:L18"/>
    <mergeCell ref="F20:L22"/>
    <mergeCell ref="F24:L26"/>
    <mergeCell ref="F28:L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writer</dc:creator>
  <cp:lastModifiedBy>writer</cp:lastModifiedBy>
  <dcterms:created xsi:type="dcterms:W3CDTF">2018-06-28T18:33:04Z</dcterms:created>
  <dcterms:modified xsi:type="dcterms:W3CDTF">2018-06-29T22:38:58Z</dcterms:modified>
</cp:coreProperties>
</file>